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30" yWindow="150" windowWidth="17055" windowHeight="10830" activeTab="0"/>
  </bookViews>
  <sheets>
    <sheet name="Foglio1" sheetId="1" r:id="rId1"/>
  </sheets>
  <definedNames>
    <definedName name="Report3">#REF!</definedName>
  </definedNames>
  <calcPr fullCalcOnLoad="1"/>
</workbook>
</file>

<file path=xl/sharedStrings.xml><?xml version="1.0" encoding="utf-8"?>
<sst xmlns="http://schemas.openxmlformats.org/spreadsheetml/2006/main" count="26" uniqueCount="26">
  <si>
    <t>Regione</t>
  </si>
  <si>
    <t>Abruzzo</t>
  </si>
  <si>
    <t>Basilicata</t>
  </si>
  <si>
    <t>Calabria</t>
  </si>
  <si>
    <t>Campania</t>
  </si>
  <si>
    <t>Emilia Romagna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</si>
  <si>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</si>
  <si>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</si>
  <si>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</si>
  <si>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</si>
  <si>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</si>
  <si>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</si>
  <si>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</si>
  <si>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</si>
  <si>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Sicilia</t>
  </si>
  <si>
    <t>Toscana</t>
  </si>
  <si>
    <t>Umbria</t>
  </si>
  <si>
    <t>Veneto</t>
  </si>
  <si>
    <t>Totale</t>
  </si>
  <si>
    <t>(*)</t>
  </si>
  <si>
    <t>Friuli-V.G.</t>
  </si>
  <si>
    <t>Interventi previsti in partenza a Novembre e Dicembre</t>
  </si>
  <si>
    <t>Interventi mese di Ottobre      alcuni dei quali in corso di ultimazione</t>
  </si>
  <si>
    <t>(*) Rispetto ai previsti 7.733 plessi per il 2014, si segnala che si sono rese necessarie variazioni per accorpamenti delle risorse finanziarie su un unico plesso e spostamenti di interventi su altri plessi richiesti dalle istituzioni scolastiche.</t>
  </si>
  <si>
    <t>Interventi iniziati e terminati nel periodo 21 Luglio - 30 Settembre</t>
  </si>
  <si>
    <t>DATI AGGIORNATI AL 30 0ttobre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</si>
</sst>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  <numFmt numFmtId="165" formatCode="_-* #,##0.0_-;\-* #,##0.0_-;_-* &quot;-&quot;??_-;_-@_-"/>
    <numFmt numFmtId="166" formatCode="&quot;Sì&quot;;&quot;Sì&quot;;&quot;No&quot;"/>
    <numFmt numFmtId="167" formatCode="&quot;Vero&quot;;&quot;Vero&quot;;&quot;Falso&quot;"/>
    <numFmt numFmtId="168" formatCode="&quot;Attivo&quot;;&quot;Attivo&quot;;&quot;Inattivo&quot;"/>
    <numFmt numFmtId="169" formatCode="[$€-2]\ #.##000_);[Red]\([$€-2]\ #.##000\)"/>
  </numFmts>
  <fonts count="4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0"/>
      <name val="Symbol"/>
      <family val="1"/>
    </font>
    <font>
      <b/>
      <sz val="12"/>
      <color indexed="41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NumberFormat="1" applyBorder="1" applyAlignment="1" quotePrefix="1">
      <alignment/>
    </xf>
    <xf numFmtId="164" fontId="0" fillId="0" borderId="10" xfId="45" applyNumberFormat="1" applyFont="1" applyBorder="1" applyAlignment="1">
      <alignment/>
    </xf>
    <xf numFmtId="0" fontId="6" fillId="0" borderId="10" xfId="0" applyNumberFormat="1" applyFont="1" applyBorder="1" applyAlignment="1">
      <alignment/>
    </xf>
    <xf numFmtId="9" fontId="0" fillId="0" borderId="10" xfId="50" applyFont="1" applyBorder="1" applyAlignment="1">
      <alignment/>
    </xf>
    <xf numFmtId="164" fontId="1" fillId="0" borderId="10" xfId="45" applyNumberFormat="1" applyFont="1" applyBorder="1" applyAlignment="1">
      <alignment/>
    </xf>
    <xf numFmtId="0" fontId="1" fillId="0" borderId="10" xfId="0" applyFont="1" applyBorder="1" applyAlignment="1">
      <alignment horizontal="right"/>
    </xf>
    <xf numFmtId="0" fontId="0" fillId="0" borderId="10" xfId="0" applyNumberFormat="1" applyFont="1" applyBorder="1" applyAlignment="1" quotePrefix="1">
      <alignment/>
    </xf>
    <xf numFmtId="0" fontId="0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164" fontId="7" fillId="33" borderId="10" xfId="45" applyNumberFormat="1" applyFont="1" applyFill="1" applyBorder="1" applyAlignment="1">
      <alignment horizontal="centerContinuous" vertical="center" wrapText="1"/>
    </xf>
    <xf numFmtId="0" fontId="0" fillId="0" borderId="11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zoomScalePageLayoutView="0" workbookViewId="0" topLeftCell="A1">
      <selection activeCell="A27" sqref="A27"/>
    </sheetView>
  </sheetViews>
  <sheetFormatPr defaultColWidth="9.140625" defaultRowHeight="12.75"/>
  <cols>
    <col min="1" max="1" width="24.57421875" style="0" customWidth="1"/>
    <col min="2" max="2" width="26.57421875" style="0" customWidth="1"/>
    <col min="3" max="3" width="32.421875" style="0" customWidth="1"/>
    <col min="4" max="4" width="23.421875" style="0" customWidth="1"/>
    <col min="5" max="5" width="20.421875" style="0" customWidth="1"/>
  </cols>
  <sheetData>
    <row r="1" spans="1:5" ht="12.75">
      <c r="A1" s="11"/>
      <c r="B1" s="12"/>
      <c r="C1" s="12"/>
      <c r="D1" s="12"/>
      <c r="E1" s="12"/>
    </row>
    <row r="2" spans="1:5" ht="63">
      <c r="A2" s="13" t="s">
        <v>0</v>
      </c>
      <c r="B2" s="13" t="s">
        <v>24</v>
      </c>
      <c r="C2" s="13" t="s">
        <v>22</v>
      </c>
      <c r="D2" s="13" t="s">
        <v>21</v>
      </c>
      <c r="E2" s="13" t="s">
        <v>18</v>
      </c>
    </row>
    <row r="3" spans="1:6" ht="12.75">
      <c r="A3" s="3" t="s">
        <v>1</v>
      </c>
      <c r="B3" s="3">
        <f>31+64+7</f>
        <v>102</v>
      </c>
      <c r="C3" s="9">
        <f>183-7</f>
        <v>176</v>
      </c>
      <c r="D3" s="3">
        <v>69</v>
      </c>
      <c r="E3" s="4">
        <f aca="true" t="shared" si="0" ref="E3:E20">SUM(B3:D3)</f>
        <v>347</v>
      </c>
      <c r="F3" s="1"/>
    </row>
    <row r="4" spans="1:6" ht="12.75">
      <c r="A4" s="3" t="s">
        <v>2</v>
      </c>
      <c r="B4" s="3">
        <f>10+60</f>
        <v>70</v>
      </c>
      <c r="C4" s="3">
        <f>80+10</f>
        <v>90</v>
      </c>
      <c r="D4" s="3">
        <v>78</v>
      </c>
      <c r="E4" s="4">
        <f t="shared" si="0"/>
        <v>238</v>
      </c>
      <c r="F4" s="1"/>
    </row>
    <row r="5" spans="1:6" ht="12.75">
      <c r="A5" s="3" t="s">
        <v>3</v>
      </c>
      <c r="B5" s="3">
        <f>24+125</f>
        <v>149</v>
      </c>
      <c r="C5" s="9">
        <f>278+260</f>
        <v>538</v>
      </c>
      <c r="D5" s="3">
        <v>276</v>
      </c>
      <c r="E5" s="4">
        <f t="shared" si="0"/>
        <v>963</v>
      </c>
      <c r="F5" s="1"/>
    </row>
    <row r="6" spans="1:6" ht="12.75">
      <c r="A6" s="3" t="s">
        <v>4</v>
      </c>
      <c r="B6" s="3">
        <f>38+41</f>
        <v>79</v>
      </c>
      <c r="C6" s="3">
        <f>603+520</f>
        <v>1123</v>
      </c>
      <c r="D6" s="3">
        <v>428</v>
      </c>
      <c r="E6" s="4">
        <f t="shared" si="0"/>
        <v>1630</v>
      </c>
      <c r="F6" s="1"/>
    </row>
    <row r="7" spans="1:6" ht="12.75">
      <c r="A7" s="3" t="s">
        <v>5</v>
      </c>
      <c r="B7" s="3">
        <f>17</f>
        <v>17</v>
      </c>
      <c r="C7" s="3">
        <f>64+39</f>
        <v>103</v>
      </c>
      <c r="D7" s="3">
        <v>58</v>
      </c>
      <c r="E7" s="4">
        <f t="shared" si="0"/>
        <v>178</v>
      </c>
      <c r="F7" s="1"/>
    </row>
    <row r="8" spans="1:6" ht="12.75">
      <c r="A8" s="3" t="s">
        <v>20</v>
      </c>
      <c r="B8" s="3">
        <f>1+2</f>
        <v>3</v>
      </c>
      <c r="C8" s="3">
        <f>3+5</f>
        <v>8</v>
      </c>
      <c r="D8" s="3">
        <v>6</v>
      </c>
      <c r="E8" s="4">
        <f t="shared" si="0"/>
        <v>17</v>
      </c>
      <c r="F8" s="1"/>
    </row>
    <row r="9" spans="1:6" ht="12.75">
      <c r="A9" s="3" t="s">
        <v>6</v>
      </c>
      <c r="B9" s="3">
        <f>56+43</f>
        <v>99</v>
      </c>
      <c r="C9" s="3">
        <f>330+130</f>
        <v>460</v>
      </c>
      <c r="D9" s="3">
        <v>177</v>
      </c>
      <c r="E9" s="4">
        <f t="shared" si="0"/>
        <v>736</v>
      </c>
      <c r="F9" s="1"/>
    </row>
    <row r="10" spans="1:6" ht="12.75">
      <c r="A10" s="3" t="s">
        <v>7</v>
      </c>
      <c r="B10" s="3">
        <f>4</f>
        <v>4</v>
      </c>
      <c r="C10" s="3">
        <f>19+2</f>
        <v>21</v>
      </c>
      <c r="D10" s="3">
        <v>17</v>
      </c>
      <c r="E10" s="4">
        <f t="shared" si="0"/>
        <v>42</v>
      </c>
      <c r="F10" s="1"/>
    </row>
    <row r="11" spans="1:6" ht="12.75">
      <c r="A11" s="3" t="s">
        <v>8</v>
      </c>
      <c r="B11" s="3">
        <f>7+22</f>
        <v>29</v>
      </c>
      <c r="C11" s="3">
        <f>65+94</f>
        <v>159</v>
      </c>
      <c r="D11" s="3">
        <v>109</v>
      </c>
      <c r="E11" s="4">
        <f t="shared" si="0"/>
        <v>297</v>
      </c>
      <c r="F11" s="1"/>
    </row>
    <row r="12" spans="1:6" ht="12.75">
      <c r="A12" s="3" t="s">
        <v>9</v>
      </c>
      <c r="B12" s="3">
        <f>33</f>
        <v>33</v>
      </c>
      <c r="C12" s="3">
        <f>29+7</f>
        <v>36</v>
      </c>
      <c r="D12" s="3">
        <v>49</v>
      </c>
      <c r="E12" s="4">
        <f t="shared" si="0"/>
        <v>118</v>
      </c>
      <c r="F12" s="1"/>
    </row>
    <row r="13" spans="1:6" ht="12.75">
      <c r="A13" s="3" t="s">
        <v>10</v>
      </c>
      <c r="B13" s="3">
        <f>0+13</f>
        <v>13</v>
      </c>
      <c r="C13" s="3">
        <f>16+6</f>
        <v>22</v>
      </c>
      <c r="D13" s="3">
        <v>24</v>
      </c>
      <c r="E13" s="4">
        <f t="shared" si="0"/>
        <v>59</v>
      </c>
      <c r="F13" s="1"/>
    </row>
    <row r="14" spans="1:6" ht="12.75">
      <c r="A14" s="3" t="s">
        <v>11</v>
      </c>
      <c r="B14" s="3">
        <f>9</f>
        <v>9</v>
      </c>
      <c r="C14" s="3">
        <f>150+28</f>
        <v>178</v>
      </c>
      <c r="D14" s="3">
        <v>122</v>
      </c>
      <c r="E14" s="4">
        <f t="shared" si="0"/>
        <v>309</v>
      </c>
      <c r="F14" s="1"/>
    </row>
    <row r="15" spans="1:6" ht="12.75">
      <c r="A15" s="3" t="s">
        <v>12</v>
      </c>
      <c r="B15" s="3">
        <f>171+89</f>
        <v>260</v>
      </c>
      <c r="C15" s="3">
        <f>402+180</f>
        <v>582</v>
      </c>
      <c r="D15" s="3">
        <v>196</v>
      </c>
      <c r="E15" s="4">
        <f t="shared" si="0"/>
        <v>1038</v>
      </c>
      <c r="F15" s="1"/>
    </row>
    <row r="16" spans="1:6" ht="12.75">
      <c r="A16" s="3" t="s">
        <v>13</v>
      </c>
      <c r="B16" s="3">
        <f>11</f>
        <v>11</v>
      </c>
      <c r="C16" s="3">
        <f>145+93</f>
        <v>238</v>
      </c>
      <c r="D16" s="3">
        <v>87</v>
      </c>
      <c r="E16" s="4">
        <f t="shared" si="0"/>
        <v>336</v>
      </c>
      <c r="F16" s="1"/>
    </row>
    <row r="17" spans="1:6" ht="12.75">
      <c r="A17" s="3" t="s">
        <v>14</v>
      </c>
      <c r="B17" s="3">
        <f>44+29</f>
        <v>73</v>
      </c>
      <c r="C17" s="3">
        <f>322+290</f>
        <v>612</v>
      </c>
      <c r="D17" s="3">
        <v>292</v>
      </c>
      <c r="E17" s="4">
        <f t="shared" si="0"/>
        <v>977</v>
      </c>
      <c r="F17" s="1"/>
    </row>
    <row r="18" spans="1:6" ht="12.75">
      <c r="A18" s="3" t="s">
        <v>15</v>
      </c>
      <c r="B18" s="3">
        <f>0+7</f>
        <v>7</v>
      </c>
      <c r="C18" s="3">
        <f>33+40</f>
        <v>73</v>
      </c>
      <c r="D18" s="3">
        <v>57</v>
      </c>
      <c r="E18" s="4">
        <f t="shared" si="0"/>
        <v>137</v>
      </c>
      <c r="F18" s="1"/>
    </row>
    <row r="19" spans="1:6" ht="12.75">
      <c r="A19" s="3" t="s">
        <v>16</v>
      </c>
      <c r="B19" s="3">
        <f>5+2+8</f>
        <v>15</v>
      </c>
      <c r="C19" s="3">
        <v>0</v>
      </c>
      <c r="D19" s="3">
        <v>8</v>
      </c>
      <c r="E19" s="4">
        <f t="shared" si="0"/>
        <v>23</v>
      </c>
      <c r="F19" s="1"/>
    </row>
    <row r="20" spans="1:6" ht="12.75">
      <c r="A20" s="3" t="s">
        <v>17</v>
      </c>
      <c r="B20" s="3">
        <f>5+35</f>
        <v>40</v>
      </c>
      <c r="C20" s="3">
        <f>73+32</f>
        <v>105</v>
      </c>
      <c r="D20" s="3">
        <v>107</v>
      </c>
      <c r="E20" s="4">
        <f t="shared" si="0"/>
        <v>252</v>
      </c>
      <c r="F20" s="1"/>
    </row>
    <row r="21" spans="1:5" ht="12.75">
      <c r="A21" s="2"/>
      <c r="B21" s="4">
        <f>SUM(B3:B20)</f>
        <v>1013</v>
      </c>
      <c r="C21" s="4">
        <f>SUM(C3:C20)</f>
        <v>4524</v>
      </c>
      <c r="D21" s="4">
        <f>SUM(D3:D20)</f>
        <v>2160</v>
      </c>
      <c r="E21" s="7">
        <f>SUM(E3:E20)</f>
        <v>7697</v>
      </c>
    </row>
    <row r="22" spans="1:5" ht="12.75">
      <c r="A22" s="5"/>
      <c r="B22" s="6"/>
      <c r="C22" s="6"/>
      <c r="D22" s="6"/>
      <c r="E22" s="8" t="s">
        <v>19</v>
      </c>
    </row>
    <row r="23" spans="1:5" ht="12.75">
      <c r="A23" s="17"/>
      <c r="B23" s="18"/>
      <c r="C23" s="18"/>
      <c r="D23" s="18"/>
      <c r="E23" s="19"/>
    </row>
    <row r="25" spans="1:9" ht="27.75" customHeight="1">
      <c r="A25" s="14" t="s">
        <v>23</v>
      </c>
      <c r="B25" s="15"/>
      <c r="C25" s="15"/>
      <c r="D25" s="15"/>
      <c r="E25" s="16"/>
      <c r="F25" s="10"/>
      <c r="G25" s="10"/>
      <c r="H25" s="10"/>
      <c r="I25" s="10"/>
    </row>
    <row r="26" ht="12.75">
      <c r="A26" s="1" t="s">
        <v>25</v>
      </c>
    </row>
  </sheetData>
  <sheetProtection/>
  <mergeCells count="2">
    <mergeCell ref="A25:E25"/>
    <mergeCell ref="A23:E2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Ciccia Massimiliano</dc:creator>
  <cp:keywords/>
  <dc:description/>
  <cp:lastModifiedBy>MIUR</cp:lastModifiedBy>
  <cp:lastPrinted>2014-11-11T15:42:52Z</cp:lastPrinted>
  <dcterms:created xsi:type="dcterms:W3CDTF">2014-11-07T07:31:26Z</dcterms:created>
  <dcterms:modified xsi:type="dcterms:W3CDTF">2014-11-13T19:25:53Z</dcterms:modified>
  <cp:category/>
  <cp:version/>
  <cp:contentType/>
  <cp:contentStatus/>
</cp:coreProperties>
</file>